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3г." sheetId="2" r:id="rId2"/>
  </sheets>
  <definedNames/>
  <calcPr fullCalcOnLoad="1"/>
</workbook>
</file>

<file path=xl/sharedStrings.xml><?xml version="1.0" encoding="utf-8"?>
<sst xmlns="http://schemas.openxmlformats.org/spreadsheetml/2006/main" count="149" uniqueCount="108">
  <si>
    <t xml:space="preserve">к Решению районного Совета депутатов </t>
  </si>
  <si>
    <t xml:space="preserve">МО "Зеленоградский район" </t>
  </si>
  <si>
    <t>Приложение №2</t>
  </si>
  <si>
    <t xml:space="preserve">"Об  исполнении бюджета  муниципального образования </t>
  </si>
  <si>
    <t xml:space="preserve">Исполнение  безвозмездных  поступлений                                                                                                                         в бюджет  МО "Зеленоградский район" за 2014 год. </t>
  </si>
  <si>
    <t>Код бюджетной классификации</t>
  </si>
  <si>
    <t xml:space="preserve">Наименование кода бюджетных поступлений </t>
  </si>
  <si>
    <t>000 2 000 000 000 000</t>
  </si>
  <si>
    <t xml:space="preserve">БЕЗВОЗМЕЗДНЫЕ ПОСТУПЛЕНИЯ </t>
  </si>
  <si>
    <t>000 2 020 100 000 0000 151</t>
  </si>
  <si>
    <t xml:space="preserve">Дотации бюджетам муниципальных образований </t>
  </si>
  <si>
    <t>213 2 02 01999 05 0000 151</t>
  </si>
  <si>
    <t>Дотация по обеспечению мер  по дополнительной поддержке местных бюджетов</t>
  </si>
  <si>
    <t>213 2 02 01003 05 0000 151</t>
  </si>
  <si>
    <t xml:space="preserve">Дотация на обеспечение мер по сбалансированности местных бюджетов </t>
  </si>
  <si>
    <t>213 2 02 02000 05 0000 151</t>
  </si>
  <si>
    <t>СУБСИДИИ БЮДЖЕТАМ МУНИЦИПАЛЬНЫХ  ОБРАЗОВАНИЙ</t>
  </si>
  <si>
    <t xml:space="preserve">213 2 02 02204 05 0000 151 </t>
  </si>
  <si>
    <t>Субсидии бюджетам  муниципальных образований на  модернизацию дошкольного образования (Ф.Б.)</t>
  </si>
  <si>
    <t>213 2 02 02051 05 0000 151</t>
  </si>
  <si>
    <t>Субсидии бюджетам муниципальных образований на   предоставление в 2014 году молодым семьям  социальных выплат на приобретение (строительство)  жилья  (Ф.Б.)</t>
  </si>
  <si>
    <t>Субсидии бюджетам муниципальных образований на   реализацию мероприятий по формированнию  сети базовых общеобразовательных организаций, в которых созданы условия для инклюзного образования детей-инвалидов, в рамках реализации ФЦП "Доступная среда"</t>
  </si>
  <si>
    <t>213 2 02 02215 05 0000 151</t>
  </si>
  <si>
    <t>Субсидии бюджетам  муниципальных образований на  создание в общеобразовательных организациях, расположенных в сельской местности, условий для занятий физической культурой и спортом  (Ф.Б.)</t>
  </si>
  <si>
    <t>213 2 02 02077 05 0000 151</t>
  </si>
  <si>
    <t>Субсидии бюджетам муниципальных образований на строительство физкультурно-оздоровительного комплекса в г. Зеленоградске</t>
  </si>
  <si>
    <t>Субсидии бюджетам муниципальных образований на строительство физкультурно-оздоровительного комплекса в г. Зеленоградске  (Ф.Б.)</t>
  </si>
  <si>
    <t>Субсидии бюджетам муниципальных образований на строительство  межпоселкового газопровода  высокого давления  к п. Надеждено, Широкополье, Луговское, Новосельское  (Ф.Б.)</t>
  </si>
  <si>
    <t>Субсидии бюджетам муниципальных образований на разработку ПСД по объекту "Распределительные газопроводы  низкого давления и газопроводы-вводы к жилым домам  в п. Киевское, Широкополье, Луговское, Надеждено, Приволье, Новосельское, Иркутское, Зеленоградского района"</t>
  </si>
  <si>
    <t>Субсидии бюджетам муниципальных образований на разработку проектной и рабочей документации по объекту " Газификация  п. Кострово, Логвино Зеленоградского района"</t>
  </si>
  <si>
    <t>Субсидии бюджетам муниципальных образований на разработку проектной и рабочей документации по объекту "Межпоселковый газопровод от АГРС г. Зеленоградска к п. Холмы, Безымянка, Надеждено, Луговское Зеленоградского района"</t>
  </si>
  <si>
    <t>Субсидии бюджетам муниципальных образований на межпоселковый газопровод высокого давления к п. Надеждено, Широкополье, Луговское, Новосельское, Иркутское, Киевское, Приволье  Зеленоградского района</t>
  </si>
  <si>
    <t>Субсидии бюджетам муниципальных образований на разработку проектной и рабочей документации по объекту "Реконструкция очистных сооружений в п. Рыбачий Зеленоградского района"</t>
  </si>
  <si>
    <t>Субсидии бюджетам муниципальных образований на реконструкцию котельной по переводу на газ, по ул. Тургенева -4 в г. Зеленоградске (Ф.Б.)</t>
  </si>
  <si>
    <t>Субсидии бюджетам муниципальных образований на  устройство универсальной игровой площадки МАДОУ СОШ п. Романово</t>
  </si>
  <si>
    <t>Субсидии бюджетам муниципальных образований на  устройство универсальной игровой площадки МАДОУ СОШ п.Переславское</t>
  </si>
  <si>
    <t>Субсидии бюджетам муниципальных образований на  строительство распределительных газопроводов  низкого давления к жилым домам в п. Муромское, Мельниково, Каштановка</t>
  </si>
  <si>
    <t>Теплотрасса на природном газе МАОУ ООШ по ул. Школьной 1а в п. Грачевка</t>
  </si>
  <si>
    <t>Субсидии бюджетам муниципальных образований на  реконструкцию Восточного водозабора в г. Зеленоградске (Ф.Б.)</t>
  </si>
  <si>
    <t>213 2 02 02999 05 0000 151</t>
  </si>
  <si>
    <t>Субсидии бюджетам муниципальных  образований на обеспечении подвоза учащихся  к муниципальным образовательным учреждениям</t>
  </si>
  <si>
    <t xml:space="preserve">Субсидии бюджетам муниципальных образований на приобретение жилого помещения детям-сиротам и детям оставшимся без попечения родителей </t>
  </si>
  <si>
    <t xml:space="preserve">Субсидии бюджетам муниципальных образований на формирование фонда стимулирования качества образования </t>
  </si>
  <si>
    <t>Субсидии бюджетам муниципальных образований на организацию летнего отдыха и оздаровление детей  в Калининградской области (Ф.Б.)</t>
  </si>
  <si>
    <t>Субсидии бюджетам муниципальных образований на организацию летнего отдыха и оздаровление детей  в Калининградской области (О.Б.)</t>
  </si>
  <si>
    <t xml:space="preserve">Субсидии бюджетам муниципальных образований нареализацию ЦПКО "Проведение капитального ремонта многоквартирных домов  на 2013-2015 годы" в 2014 году </t>
  </si>
  <si>
    <t>Субсидии бюджетам муниципальных образований на  реализацию поддержка муниципальных газет</t>
  </si>
  <si>
    <t>Субсидии бюджетам муниципальных образований на  развитие учреждений культуры села, обновление  материально-технической базы с приобретением  специального оборудования  (Ф.Б.)</t>
  </si>
  <si>
    <t>Субсидии бюджетам муниципальных образований на  развитие Калининградской области как туристического цнтра на 2007-2014г.г. (содержание муниципальных пляжей)</t>
  </si>
  <si>
    <t>Субсидии бюджетам муниципальных образований на   предоставление в 2014 году молодым семьям  социальных выплат на приобретение (строительство)  жилья</t>
  </si>
  <si>
    <t>Субсидии бюджетам муниципальных образований на   реализацию мероприятий ЦПКО "Доступная среда"  для доступности  в приоритетных сферах жизнедеятельности инвалидов и других маломобильных рупп</t>
  </si>
  <si>
    <t xml:space="preserve">Субсидии бюджетам муниципальных образований на  денежное поощение лучшим   муниципальным учреждениям культуры </t>
  </si>
  <si>
    <t>Субсидии бюджетам муниципальных образований на  создание модельных библиотек</t>
  </si>
  <si>
    <t>213 2 02 03000 0000 151</t>
  </si>
  <si>
    <t>СУБВЕНЦИИ БЮДЖЕТАМ  МУНИЦИПАЛЬНЫХ ОБРАЗОВАНИЙ</t>
  </si>
  <si>
    <t>213 2 02 03015 05 0000 151</t>
  </si>
  <si>
    <t xml:space="preserve">Субвенции бюджета  муниципальных образований на осуществление первичного воинского учета  на территориях, где отсутсивуют военные комиссариаты </t>
  </si>
  <si>
    <t>213 2 02 03024 05 0000 151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</si>
  <si>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</si>
  <si>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</si>
  <si>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>213 2 02 03999 05 0000 151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</si>
  <si>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</si>
  <si>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</si>
  <si>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 xml:space="preserve">Субвенция бюджетам муницпальных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</si>
  <si>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</si>
  <si>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 xml:space="preserve">Субвенция бюджетам муницпальных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</si>
  <si>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>213 2 02 03027 05 0000 151</t>
  </si>
  <si>
    <t xml:space="preserve">Субвенция бюджетам муницпальных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</si>
  <si>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</si>
  <si>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>213 2 02 03098 05 0000 151</t>
  </si>
  <si>
    <t>Субвенция бюджетам муниципальных образований на возмещение части процентной ставки по краткосрочным кредитам (займам)  на развитие растениводства, перработки и реализации продукции растениводства (Ф.Б.)</t>
  </si>
  <si>
    <t>Субвенция бюджетам муниципальных образований на возмещение части процентной ставки по краткосрочным кредитам (займам)  на развитие растениводства, перработки и реализации продукции растениводства</t>
  </si>
  <si>
    <t>213 2 02 03101 05 0000 151</t>
  </si>
  <si>
    <t>Субвенция  бюджетам муниципальных образований на оказание несвязанной поддержки  сельскохозяйственным товаропроизводителям  в области  растениводства (Ф.Б.)</t>
  </si>
  <si>
    <t>Субвенция  бюджетам муниципальных образований на оказание несвязанной поддержки  сельскохозяйственным товаропроизводителям  в области  растениводства</t>
  </si>
  <si>
    <t>213 2 02 03102 05 0000 151</t>
  </si>
  <si>
    <t xml:space="preserve">Субвенция бюджетам муниципальных  образований  на поддержку племенного животноводства (Ф.Б.) </t>
  </si>
  <si>
    <t xml:space="preserve">Субвенция бюджетам муниципальных  образований  на поддержку племенного животноводства </t>
  </si>
  <si>
    <t>213 2 02 03107 05 0000 151</t>
  </si>
  <si>
    <t xml:space="preserve">Субвенция бюджетам муниципальных образований на возмещение части процентной ставки по краткосрочным кредитам (займам)  на развитие животноводства, перработки и реализации продукции животноводства (Ф.Б.) </t>
  </si>
  <si>
    <t xml:space="preserve">Субвенция бюджетам муниципальных образований на возмещение части процентной ставки по краткосрочным кредитам (займам)  на развитие животноводства, перработки и реализации продукции животноводства </t>
  </si>
  <si>
    <t>213 2 02 03108 05 0000 151</t>
  </si>
  <si>
    <t>Субвенция бюджетам муниципальных образований на возмещение части процентной ставки по инвестиционным кредитам (займам)  на развитие животноводства, перработки и развитие инфраструкруры, логистического обеспечения  рынков продукции животноводства  (Ф.Б.)</t>
  </si>
  <si>
    <t>Субвенция бюджетам муниципальных образований на возмещение части процентной ставки по инвестиционным кредитам (займам)  на развитие животноводства, перработки и развитие инфраструкруры, логистического обеспечения  рынков продукции животноводства</t>
  </si>
  <si>
    <t>213 2 02 03113 05 0000 151</t>
  </si>
  <si>
    <t>Субвенция бюджетам муниципальных образований на поддержку начинающих фермеров (Ф.Б.)</t>
  </si>
  <si>
    <t>213 2 02 03114 05 0000 151</t>
  </si>
  <si>
    <t>Субвенция бюджетам муниципальных образований на развитие семейных животноводческих ферм (Ф.Б.)</t>
  </si>
  <si>
    <t>213 2 02 03115 05 0000 151</t>
  </si>
  <si>
    <t>Субвенция бюджетам муниципальных образований на возмещение части процентной ставки по долгосрочным, среднесрочным и краткосрочным кредитам, взятам малыми фермерами хозяйствования  (Ф.Б.)</t>
  </si>
  <si>
    <t xml:space="preserve">Субвенция бюджетам муниципальных образований на возмещение части процентной ставки по долгосрочным, среднесрочным и краткосрочным кредитам, взятам малыми фермерами хозяйствования  </t>
  </si>
  <si>
    <t>Субвенции бюджетам муниципальных образований  в части ЦПКО "Развитие семейных животноводческих ферм в Калининградской области"</t>
  </si>
  <si>
    <t>Субвенции бюджетам мунициальных образований  на проведениеЦП КО " Развитие  овцеводства и козоводство Калининградской области на 2013-2015 годы"</t>
  </si>
  <si>
    <t>Субвенция бюджетам муниципальных образований на поддержку ЦПКО "Поддержка начинающих фермеров Калининградской области на период 2012-2014 годов"</t>
  </si>
  <si>
    <t>213 2 02 030998 05 0000 151</t>
  </si>
  <si>
    <t xml:space="preserve">Субвенция бюджетам муниципальных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</si>
  <si>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>Всего доходов</t>
  </si>
  <si>
    <t>Назначено</t>
  </si>
  <si>
    <t>Исполнено</t>
  </si>
  <si>
    <t>% исполнения</t>
  </si>
  <si>
    <t>"Зеленоградский район" за 2014 год"</t>
  </si>
  <si>
    <t>213 2 02 02136 05 0000 151</t>
  </si>
  <si>
    <t>Субсидии  бюджетам  муниципальных образований на реализацию программы  повышения эффективности бюджетных расходов (Ф.Б.)</t>
  </si>
  <si>
    <t>213 2 18 05010 05 0000 151</t>
  </si>
  <si>
    <t xml:space="preserve">Доходы бюджетов муниципальных районов  от возврата остатков субсидий, субвенций и иных межбюджетных трансфертов, имеющих целевое назначение, прошлых лет  из бюджетов поселений </t>
  </si>
  <si>
    <t>213 2 19 05000 05 0000 151</t>
  </si>
  <si>
    <t>Возврат остатков субсидий, субвенций и иных межбюджетных трансфертов, имеющих целевое назначение, прошлых лет  из бюджетов муниципальных районов</t>
  </si>
  <si>
    <t>от " 23 "  июня  2015г. №273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</si>
</sst>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80" fontId="4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52" applyFont="1" applyFill="1" applyBorder="1" applyAlignment="1">
      <alignment horizontal="left" vertical="center" wrapText="1"/>
      <protection/>
    </xf>
    <xf numFmtId="2" fontId="6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wrapText="1"/>
    </xf>
    <xf numFmtId="180" fontId="6" fillId="0" borderId="14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80" fontId="6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2"/>
  <sheetViews>
    <sheetView tabSelected="1" zoomScalePageLayoutView="0" workbookViewId="0" topLeftCell="A4">
      <selection activeCell="B8" sqref="B8:E8"/>
    </sheetView>
  </sheetViews>
  <sheetFormatPr defaultColWidth="9.140625" defaultRowHeight="12.75"/>
  <cols>
    <col min="1" max="1" width="24.8515625" style="0" customWidth="1"/>
    <col min="2" max="2" width="40.28125" style="0" customWidth="1"/>
    <col min="3" max="3" width="10.140625" style="7" customWidth="1"/>
    <col min="4" max="4" width="9.8515625" style="0" customWidth="1"/>
    <col min="5" max="5" width="10.421875" style="0" customWidth="1"/>
  </cols>
  <sheetData>
    <row r="2" spans="1:5" ht="15">
      <c r="A2" s="1"/>
      <c r="B2" s="1"/>
      <c r="C2" s="4"/>
      <c r="D2" s="1"/>
      <c r="E2" s="1"/>
    </row>
    <row r="3" spans="1:5" ht="15">
      <c r="A3" s="1"/>
      <c r="B3" s="29" t="s">
        <v>2</v>
      </c>
      <c r="C3" s="29"/>
      <c r="D3" s="29"/>
      <c r="E3" s="29"/>
    </row>
    <row r="4" spans="1:5" ht="15">
      <c r="A4" s="1"/>
      <c r="B4" s="30" t="s">
        <v>0</v>
      </c>
      <c r="C4" s="30"/>
      <c r="D4" s="30"/>
      <c r="E4" s="30"/>
    </row>
    <row r="5" spans="1:5" ht="15">
      <c r="A5" s="1"/>
      <c r="B5" s="30" t="s">
        <v>1</v>
      </c>
      <c r="C5" s="30"/>
      <c r="D5" s="30"/>
      <c r="E5" s="30"/>
    </row>
    <row r="6" spans="1:5" ht="15">
      <c r="A6" s="1"/>
      <c r="B6" s="30" t="s">
        <v>3</v>
      </c>
      <c r="C6" s="30"/>
      <c r="D6" s="30"/>
      <c r="E6" s="30"/>
    </row>
    <row r="7" spans="1:5" ht="15">
      <c r="A7" s="1"/>
      <c r="B7" s="30" t="s">
        <v>100</v>
      </c>
      <c r="C7" s="30"/>
      <c r="D7" s="30"/>
      <c r="E7" s="30"/>
    </row>
    <row r="8" spans="1:5" ht="15">
      <c r="A8" s="1"/>
      <c r="B8" s="30" t="s">
        <v>107</v>
      </c>
      <c r="C8" s="30"/>
      <c r="D8" s="30"/>
      <c r="E8" s="30"/>
    </row>
    <row r="9" spans="1:5" ht="15">
      <c r="A9" s="1"/>
      <c r="B9" s="2"/>
      <c r="C9" s="5"/>
      <c r="D9" s="2"/>
      <c r="E9" s="1"/>
    </row>
    <row r="10" spans="1:5" ht="33.75" customHeight="1">
      <c r="A10" s="33" t="s">
        <v>4</v>
      </c>
      <c r="B10" s="33"/>
      <c r="C10" s="33"/>
      <c r="D10" s="33"/>
      <c r="E10" s="33"/>
    </row>
    <row r="11" spans="1:5" ht="15">
      <c r="A11" s="3"/>
      <c r="B11" s="3"/>
      <c r="C11" s="6"/>
      <c r="D11" s="3"/>
      <c r="E11" s="1"/>
    </row>
    <row r="12" spans="1:5" ht="15">
      <c r="A12" s="3"/>
      <c r="B12" s="3"/>
      <c r="C12" s="6"/>
      <c r="D12" s="3"/>
      <c r="E12" s="1"/>
    </row>
    <row r="13" spans="1:5" ht="31.5">
      <c r="A13" s="8" t="s">
        <v>5</v>
      </c>
      <c r="B13" s="9" t="s">
        <v>6</v>
      </c>
      <c r="C13" s="10" t="s">
        <v>97</v>
      </c>
      <c r="D13" s="11" t="s">
        <v>98</v>
      </c>
      <c r="E13" s="8" t="s">
        <v>99</v>
      </c>
    </row>
    <row r="14" spans="1:5" ht="15.75">
      <c r="A14" s="12" t="s">
        <v>7</v>
      </c>
      <c r="B14" s="13" t="s">
        <v>8</v>
      </c>
      <c r="C14" s="12">
        <f>C15</f>
        <v>19306</v>
      </c>
      <c r="D14" s="12">
        <f>D15</f>
        <v>19306</v>
      </c>
      <c r="E14" s="14">
        <f>D14/C14*100</f>
        <v>100</v>
      </c>
    </row>
    <row r="15" spans="1:5" ht="31.5">
      <c r="A15" s="10" t="s">
        <v>9</v>
      </c>
      <c r="B15" s="9" t="s">
        <v>10</v>
      </c>
      <c r="C15" s="10">
        <f>C16+C17</f>
        <v>19306</v>
      </c>
      <c r="D15" s="11">
        <f>D16+D17</f>
        <v>19306</v>
      </c>
      <c r="E15" s="14">
        <f aca="true" t="shared" si="0" ref="E15:E75">D15/C15*100</f>
        <v>100</v>
      </c>
    </row>
    <row r="16" spans="1:5" ht="47.25">
      <c r="A16" s="10" t="s">
        <v>11</v>
      </c>
      <c r="B16" s="9" t="s">
        <v>12</v>
      </c>
      <c r="C16" s="10">
        <v>10315</v>
      </c>
      <c r="D16" s="11">
        <v>10315</v>
      </c>
      <c r="E16" s="14">
        <f t="shared" si="0"/>
        <v>100</v>
      </c>
    </row>
    <row r="17" spans="1:5" ht="47.25">
      <c r="A17" s="10" t="s">
        <v>13</v>
      </c>
      <c r="B17" s="9" t="s">
        <v>14</v>
      </c>
      <c r="C17" s="10">
        <f>3976+5015</f>
        <v>8991</v>
      </c>
      <c r="D17" s="11">
        <v>8991</v>
      </c>
      <c r="E17" s="14">
        <f t="shared" si="0"/>
        <v>100</v>
      </c>
    </row>
    <row r="18" spans="1:5" ht="47.25">
      <c r="A18" s="12" t="s">
        <v>15</v>
      </c>
      <c r="B18" s="15" t="s">
        <v>16</v>
      </c>
      <c r="C18" s="12">
        <f>SUM(C19:C50)</f>
        <v>178590.92999999996</v>
      </c>
      <c r="D18" s="12">
        <f>SUM(D19:D50)</f>
        <v>162390.05999999997</v>
      </c>
      <c r="E18" s="14">
        <f t="shared" si="0"/>
        <v>90.92850347999196</v>
      </c>
    </row>
    <row r="19" spans="1:5" ht="47.25">
      <c r="A19" s="10" t="s">
        <v>17</v>
      </c>
      <c r="B19" s="9" t="s">
        <v>18</v>
      </c>
      <c r="C19" s="10">
        <v>16282.5</v>
      </c>
      <c r="D19" s="11">
        <v>16282.5</v>
      </c>
      <c r="E19" s="14">
        <f t="shared" si="0"/>
        <v>100</v>
      </c>
    </row>
    <row r="20" spans="1:5" ht="78.75">
      <c r="A20" s="10" t="s">
        <v>19</v>
      </c>
      <c r="B20" s="9" t="s">
        <v>20</v>
      </c>
      <c r="C20" s="10">
        <v>765.9</v>
      </c>
      <c r="D20" s="11">
        <v>765.9</v>
      </c>
      <c r="E20" s="14">
        <f t="shared" si="0"/>
        <v>100</v>
      </c>
    </row>
    <row r="21" spans="1:5" ht="126">
      <c r="A21" s="10" t="s">
        <v>19</v>
      </c>
      <c r="B21" s="9" t="s">
        <v>21</v>
      </c>
      <c r="C21" s="10">
        <v>1685.87</v>
      </c>
      <c r="D21" s="11">
        <v>1685.87</v>
      </c>
      <c r="E21" s="14">
        <f t="shared" si="0"/>
        <v>100</v>
      </c>
    </row>
    <row r="22" spans="1:5" ht="94.5">
      <c r="A22" s="10" t="s">
        <v>22</v>
      </c>
      <c r="B22" s="9" t="s">
        <v>23</v>
      </c>
      <c r="C22" s="10">
        <v>1000</v>
      </c>
      <c r="D22" s="11">
        <v>1000</v>
      </c>
      <c r="E22" s="14">
        <f t="shared" si="0"/>
        <v>100</v>
      </c>
    </row>
    <row r="23" spans="1:5" ht="63">
      <c r="A23" s="10" t="s">
        <v>24</v>
      </c>
      <c r="B23" s="9" t="s">
        <v>25</v>
      </c>
      <c r="C23" s="10">
        <v>37933.85</v>
      </c>
      <c r="D23" s="10">
        <v>36136.91</v>
      </c>
      <c r="E23" s="14">
        <f t="shared" si="0"/>
        <v>95.26296434451027</v>
      </c>
    </row>
    <row r="24" spans="1:5" ht="63">
      <c r="A24" s="10" t="s">
        <v>24</v>
      </c>
      <c r="B24" s="9" t="s">
        <v>26</v>
      </c>
      <c r="C24" s="10">
        <f>15604.2+10515.8</f>
        <v>26120</v>
      </c>
      <c r="D24" s="10">
        <v>24316.9</v>
      </c>
      <c r="E24" s="14">
        <f t="shared" si="0"/>
        <v>93.09686064318531</v>
      </c>
    </row>
    <row r="25" spans="1:5" ht="94.5">
      <c r="A25" s="10" t="s">
        <v>24</v>
      </c>
      <c r="B25" s="9" t="s">
        <v>27</v>
      </c>
      <c r="C25" s="10">
        <v>20690</v>
      </c>
      <c r="D25" s="10">
        <v>20690</v>
      </c>
      <c r="E25" s="14">
        <f t="shared" si="0"/>
        <v>100</v>
      </c>
    </row>
    <row r="26" spans="1:5" ht="126">
      <c r="A26" s="10" t="s">
        <v>24</v>
      </c>
      <c r="B26" s="9" t="s">
        <v>28</v>
      </c>
      <c r="C26" s="10">
        <v>4254.9</v>
      </c>
      <c r="D26" s="10">
        <v>4254.9</v>
      </c>
      <c r="E26" s="14">
        <f t="shared" si="0"/>
        <v>100</v>
      </c>
    </row>
    <row r="27" spans="1:5" ht="78.75">
      <c r="A27" s="10" t="s">
        <v>24</v>
      </c>
      <c r="B27" s="9" t="s">
        <v>29</v>
      </c>
      <c r="C27" s="10">
        <v>4901.4</v>
      </c>
      <c r="D27" s="10">
        <v>4901.4</v>
      </c>
      <c r="E27" s="14">
        <f t="shared" si="0"/>
        <v>100</v>
      </c>
    </row>
    <row r="28" spans="1:5" ht="110.25">
      <c r="A28" s="10" t="s">
        <v>24</v>
      </c>
      <c r="B28" s="9" t="s">
        <v>30</v>
      </c>
      <c r="C28" s="10">
        <v>3436.8</v>
      </c>
      <c r="D28" s="10">
        <v>3436.8</v>
      </c>
      <c r="E28" s="14">
        <f t="shared" si="0"/>
        <v>100</v>
      </c>
    </row>
    <row r="29" spans="1:5" ht="94.5">
      <c r="A29" s="10" t="s">
        <v>24</v>
      </c>
      <c r="B29" s="9" t="s">
        <v>31</v>
      </c>
      <c r="C29" s="10">
        <v>514.43</v>
      </c>
      <c r="D29" s="10">
        <v>514.43</v>
      </c>
      <c r="E29" s="14">
        <f t="shared" si="0"/>
        <v>100</v>
      </c>
    </row>
    <row r="30" spans="1:5" ht="78.75">
      <c r="A30" s="10" t="s">
        <v>24</v>
      </c>
      <c r="B30" s="9" t="s">
        <v>32</v>
      </c>
      <c r="C30" s="10">
        <v>1548.61</v>
      </c>
      <c r="D30" s="11">
        <v>0</v>
      </c>
      <c r="E30" s="14">
        <f t="shared" si="0"/>
        <v>0</v>
      </c>
    </row>
    <row r="31" spans="1:5" ht="63">
      <c r="A31" s="10" t="s">
        <v>24</v>
      </c>
      <c r="B31" s="9" t="s">
        <v>33</v>
      </c>
      <c r="C31" s="10">
        <v>2976.08</v>
      </c>
      <c r="D31" s="11">
        <v>0</v>
      </c>
      <c r="E31" s="14">
        <f t="shared" si="0"/>
        <v>0</v>
      </c>
    </row>
    <row r="32" spans="1:5" ht="63">
      <c r="A32" s="10" t="s">
        <v>24</v>
      </c>
      <c r="B32" s="9" t="s">
        <v>34</v>
      </c>
      <c r="C32" s="10">
        <v>3056.9</v>
      </c>
      <c r="D32" s="10">
        <v>3056.9</v>
      </c>
      <c r="E32" s="14">
        <f t="shared" si="0"/>
        <v>100</v>
      </c>
    </row>
    <row r="33" spans="1:5" ht="63">
      <c r="A33" s="10" t="s">
        <v>24</v>
      </c>
      <c r="B33" s="9" t="s">
        <v>35</v>
      </c>
      <c r="C33" s="10">
        <v>3018.47</v>
      </c>
      <c r="D33" s="10">
        <v>3018.47</v>
      </c>
      <c r="E33" s="14">
        <f t="shared" si="0"/>
        <v>100</v>
      </c>
    </row>
    <row r="34" spans="1:5" ht="78.75">
      <c r="A34" s="10" t="s">
        <v>24</v>
      </c>
      <c r="B34" s="9" t="s">
        <v>36</v>
      </c>
      <c r="C34" s="10">
        <v>1515.19</v>
      </c>
      <c r="D34" s="10">
        <v>1515.19</v>
      </c>
      <c r="E34" s="14">
        <f t="shared" si="0"/>
        <v>100</v>
      </c>
    </row>
    <row r="35" spans="1:5" ht="47.25">
      <c r="A35" s="16" t="s">
        <v>24</v>
      </c>
      <c r="B35" s="17" t="s">
        <v>37</v>
      </c>
      <c r="C35" s="10">
        <v>6620.38</v>
      </c>
      <c r="D35" s="11">
        <v>0</v>
      </c>
      <c r="E35" s="14">
        <f t="shared" si="0"/>
        <v>0</v>
      </c>
    </row>
    <row r="36" spans="1:5" ht="63">
      <c r="A36" s="10" t="s">
        <v>24</v>
      </c>
      <c r="B36" s="9" t="s">
        <v>38</v>
      </c>
      <c r="C36" s="10">
        <v>1326.6</v>
      </c>
      <c r="D36" s="11">
        <v>0</v>
      </c>
      <c r="E36" s="14">
        <f t="shared" si="0"/>
        <v>0</v>
      </c>
    </row>
    <row r="37" spans="1:5" ht="78.75">
      <c r="A37" s="10" t="s">
        <v>101</v>
      </c>
      <c r="B37" s="9" t="s">
        <v>102</v>
      </c>
      <c r="C37" s="10">
        <v>59.41</v>
      </c>
      <c r="D37" s="10">
        <v>59.41</v>
      </c>
      <c r="E37" s="14">
        <f t="shared" si="0"/>
        <v>100</v>
      </c>
    </row>
    <row r="38" spans="1:5" ht="63">
      <c r="A38" s="10" t="s">
        <v>39</v>
      </c>
      <c r="B38" s="9" t="s">
        <v>40</v>
      </c>
      <c r="C38" s="10">
        <v>2313.7</v>
      </c>
      <c r="D38" s="11">
        <v>2313.7</v>
      </c>
      <c r="E38" s="14">
        <f t="shared" si="0"/>
        <v>100</v>
      </c>
    </row>
    <row r="39" spans="1:5" ht="63">
      <c r="A39" s="10" t="s">
        <v>39</v>
      </c>
      <c r="B39" s="9" t="s">
        <v>41</v>
      </c>
      <c r="C39" s="10">
        <v>3300</v>
      </c>
      <c r="D39" s="11">
        <v>3300</v>
      </c>
      <c r="E39" s="14">
        <f t="shared" si="0"/>
        <v>100</v>
      </c>
    </row>
    <row r="40" spans="1:5" ht="47.25">
      <c r="A40" s="10" t="s">
        <v>39</v>
      </c>
      <c r="B40" s="9" t="s">
        <v>42</v>
      </c>
      <c r="C40" s="10">
        <v>3839.97</v>
      </c>
      <c r="D40" s="11">
        <v>3839.97</v>
      </c>
      <c r="E40" s="14">
        <f t="shared" si="0"/>
        <v>100</v>
      </c>
    </row>
    <row r="41" spans="1:5" ht="63">
      <c r="A41" s="10" t="s">
        <v>39</v>
      </c>
      <c r="B41" s="9" t="s">
        <v>43</v>
      </c>
      <c r="C41" s="10">
        <v>1834</v>
      </c>
      <c r="D41" s="11">
        <v>1834</v>
      </c>
      <c r="E41" s="14">
        <f t="shared" si="0"/>
        <v>100</v>
      </c>
    </row>
    <row r="42" spans="1:5" ht="63">
      <c r="A42" s="10" t="s">
        <v>39</v>
      </c>
      <c r="B42" s="9" t="s">
        <v>44</v>
      </c>
      <c r="C42" s="10">
        <v>2053</v>
      </c>
      <c r="D42" s="11">
        <v>2003</v>
      </c>
      <c r="E42" s="14">
        <f t="shared" si="0"/>
        <v>97.56453969800293</v>
      </c>
    </row>
    <row r="43" spans="1:5" ht="78.75">
      <c r="A43" s="10" t="s">
        <v>39</v>
      </c>
      <c r="B43" s="9" t="s">
        <v>45</v>
      </c>
      <c r="C43" s="10">
        <v>21531.4</v>
      </c>
      <c r="D43" s="11">
        <v>21531.4</v>
      </c>
      <c r="E43" s="14">
        <f t="shared" si="0"/>
        <v>100</v>
      </c>
    </row>
    <row r="44" spans="1:5" ht="47.25">
      <c r="A44" s="10" t="s">
        <v>39</v>
      </c>
      <c r="B44" s="9" t="s">
        <v>46</v>
      </c>
      <c r="C44" s="10">
        <v>244.9</v>
      </c>
      <c r="D44" s="11">
        <v>244.9</v>
      </c>
      <c r="E44" s="14">
        <f t="shared" si="0"/>
        <v>100</v>
      </c>
    </row>
    <row r="45" spans="1:5" ht="94.5">
      <c r="A45" s="10" t="s">
        <v>39</v>
      </c>
      <c r="B45" s="9" t="s">
        <v>47</v>
      </c>
      <c r="C45" s="10">
        <f>1102.7+176.97+272.2</f>
        <v>1551.8700000000001</v>
      </c>
      <c r="D45" s="11">
        <v>1551.87</v>
      </c>
      <c r="E45" s="14">
        <f t="shared" si="0"/>
        <v>99.99999999999999</v>
      </c>
    </row>
    <row r="46" spans="1:5" ht="78.75">
      <c r="A46" s="10" t="s">
        <v>39</v>
      </c>
      <c r="B46" s="9" t="s">
        <v>48</v>
      </c>
      <c r="C46" s="10">
        <v>2000</v>
      </c>
      <c r="D46" s="11">
        <v>2000</v>
      </c>
      <c r="E46" s="14">
        <f t="shared" si="0"/>
        <v>100</v>
      </c>
    </row>
    <row r="47" spans="1:5" ht="78.75">
      <c r="A47" s="10" t="s">
        <v>39</v>
      </c>
      <c r="B47" s="9" t="s">
        <v>49</v>
      </c>
      <c r="C47" s="10">
        <v>1468.3</v>
      </c>
      <c r="D47" s="11">
        <v>1468.3</v>
      </c>
      <c r="E47" s="14">
        <f t="shared" si="0"/>
        <v>100</v>
      </c>
    </row>
    <row r="48" spans="1:5" ht="94.5">
      <c r="A48" s="10" t="s">
        <v>39</v>
      </c>
      <c r="B48" s="9" t="s">
        <v>50</v>
      </c>
      <c r="C48" s="10">
        <v>396.5</v>
      </c>
      <c r="D48" s="11">
        <v>317.34</v>
      </c>
      <c r="E48" s="14">
        <f t="shared" si="0"/>
        <v>80.03530895334173</v>
      </c>
    </row>
    <row r="49" spans="1:5" ht="63">
      <c r="A49" s="10" t="s">
        <v>39</v>
      </c>
      <c r="B49" s="9" t="s">
        <v>51</v>
      </c>
      <c r="C49" s="10">
        <v>50</v>
      </c>
      <c r="D49" s="11">
        <v>50</v>
      </c>
      <c r="E49" s="14">
        <f t="shared" si="0"/>
        <v>100</v>
      </c>
    </row>
    <row r="50" spans="1:5" ht="47.25">
      <c r="A50" s="10" t="s">
        <v>39</v>
      </c>
      <c r="B50" s="9" t="s">
        <v>52</v>
      </c>
      <c r="C50" s="10">
        <v>300</v>
      </c>
      <c r="D50" s="11">
        <v>300</v>
      </c>
      <c r="E50" s="14">
        <f t="shared" si="0"/>
        <v>100</v>
      </c>
    </row>
    <row r="51" spans="1:5" ht="47.25">
      <c r="A51" s="12" t="s">
        <v>53</v>
      </c>
      <c r="B51" s="15" t="s">
        <v>54</v>
      </c>
      <c r="C51" s="12">
        <f>SUM(C52:C79)</f>
        <v>223497.46</v>
      </c>
      <c r="D51" s="14">
        <f>SUM(D52:D79)</f>
        <v>211627.58000000002</v>
      </c>
      <c r="E51" s="14">
        <f t="shared" si="0"/>
        <v>94.68903136527817</v>
      </c>
    </row>
    <row r="52" spans="1:5" ht="78.75">
      <c r="A52" s="10" t="s">
        <v>55</v>
      </c>
      <c r="B52" s="9" t="s">
        <v>56</v>
      </c>
      <c r="C52" s="10">
        <v>786.3</v>
      </c>
      <c r="D52" s="11">
        <v>786.3</v>
      </c>
      <c r="E52" s="14">
        <f t="shared" si="0"/>
        <v>100</v>
      </c>
    </row>
    <row r="53" spans="1:5" ht="63">
      <c r="A53" s="10" t="s">
        <v>57</v>
      </c>
      <c r="B53" s="9" t="s">
        <v>58</v>
      </c>
      <c r="C53" s="10">
        <v>608.7</v>
      </c>
      <c r="D53" s="11">
        <v>608.7</v>
      </c>
      <c r="E53" s="14">
        <f t="shared" si="0"/>
        <v>100</v>
      </c>
    </row>
    <row r="54" spans="1:5" ht="63">
      <c r="A54" s="10" t="s">
        <v>57</v>
      </c>
      <c r="B54" s="9" t="s">
        <v>59</v>
      </c>
      <c r="C54" s="18">
        <v>1440</v>
      </c>
      <c r="D54" s="11">
        <v>1440</v>
      </c>
      <c r="E54" s="14">
        <f t="shared" si="0"/>
        <v>100</v>
      </c>
    </row>
    <row r="55" spans="1:5" ht="94.5">
      <c r="A55" s="10" t="s">
        <v>60</v>
      </c>
      <c r="B55" s="9" t="s">
        <v>61</v>
      </c>
      <c r="C55" s="10">
        <v>0.22</v>
      </c>
      <c r="D55" s="11">
        <v>0.22</v>
      </c>
      <c r="E55" s="14">
        <f t="shared" si="0"/>
        <v>100</v>
      </c>
    </row>
    <row r="56" spans="1:5" ht="78.75">
      <c r="A56" s="10" t="s">
        <v>57</v>
      </c>
      <c r="B56" s="9" t="s">
        <v>62</v>
      </c>
      <c r="C56" s="10">
        <v>5302.2</v>
      </c>
      <c r="D56" s="11">
        <v>5302.2</v>
      </c>
      <c r="E56" s="14">
        <f t="shared" si="0"/>
        <v>100</v>
      </c>
    </row>
    <row r="57" spans="1:5" ht="78.75">
      <c r="A57" s="10" t="s">
        <v>57</v>
      </c>
      <c r="B57" s="9" t="s">
        <v>63</v>
      </c>
      <c r="C57" s="10">
        <v>1541.82</v>
      </c>
      <c r="D57" s="11">
        <v>1541.82</v>
      </c>
      <c r="E57" s="14">
        <f t="shared" si="0"/>
        <v>100</v>
      </c>
    </row>
    <row r="58" spans="1:5" ht="94.5">
      <c r="A58" s="10" t="s">
        <v>57</v>
      </c>
      <c r="B58" s="9" t="s">
        <v>64</v>
      </c>
      <c r="C58" s="10">
        <v>297.64</v>
      </c>
      <c r="D58" s="11">
        <v>297.64</v>
      </c>
      <c r="E58" s="14">
        <f t="shared" si="0"/>
        <v>100</v>
      </c>
    </row>
    <row r="59" spans="1:5" ht="236.25">
      <c r="A59" s="10" t="s">
        <v>60</v>
      </c>
      <c r="B59" s="19" t="s">
        <v>65</v>
      </c>
      <c r="C59" s="10">
        <v>158048</v>
      </c>
      <c r="D59" s="11">
        <v>158048</v>
      </c>
      <c r="E59" s="14">
        <f t="shared" si="0"/>
        <v>100</v>
      </c>
    </row>
    <row r="60" spans="1:5" ht="220.5">
      <c r="A60" s="10" t="s">
        <v>66</v>
      </c>
      <c r="B60" s="20" t="s">
        <v>67</v>
      </c>
      <c r="C60" s="10">
        <v>10200</v>
      </c>
      <c r="D60" s="11">
        <v>10200</v>
      </c>
      <c r="E60" s="14">
        <f t="shared" si="0"/>
        <v>100</v>
      </c>
    </row>
    <row r="61" spans="1:5" ht="78.75">
      <c r="A61" s="10" t="s">
        <v>57</v>
      </c>
      <c r="B61" s="21" t="s">
        <v>68</v>
      </c>
      <c r="C61" s="18">
        <v>1946</v>
      </c>
      <c r="D61" s="11">
        <v>1946</v>
      </c>
      <c r="E61" s="14">
        <f t="shared" si="0"/>
        <v>100</v>
      </c>
    </row>
    <row r="62" spans="1:5" ht="110.25">
      <c r="A62" s="10" t="s">
        <v>69</v>
      </c>
      <c r="B62" s="21" t="s">
        <v>70</v>
      </c>
      <c r="C62" s="11">
        <f>530+747.77</f>
        <v>1277.77</v>
      </c>
      <c r="D62" s="11">
        <v>11.53</v>
      </c>
      <c r="E62" s="14">
        <f t="shared" si="0"/>
        <v>0.9023533186723744</v>
      </c>
    </row>
    <row r="63" spans="1:5" ht="94.5">
      <c r="A63" s="10" t="s">
        <v>69</v>
      </c>
      <c r="B63" s="21" t="s">
        <v>71</v>
      </c>
      <c r="C63" s="11">
        <f>25-21.54</f>
        <v>3.460000000000001</v>
      </c>
      <c r="D63" s="11">
        <v>3.46</v>
      </c>
      <c r="E63" s="14">
        <f t="shared" si="0"/>
        <v>99.99999999999997</v>
      </c>
    </row>
    <row r="64" spans="1:5" ht="78.75">
      <c r="A64" s="10" t="s">
        <v>72</v>
      </c>
      <c r="B64" s="21" t="s">
        <v>73</v>
      </c>
      <c r="C64" s="18">
        <v>437.7</v>
      </c>
      <c r="D64" s="11">
        <v>437.7</v>
      </c>
      <c r="E64" s="14">
        <f t="shared" si="0"/>
        <v>100</v>
      </c>
    </row>
    <row r="65" spans="1:5" ht="78.75">
      <c r="A65" s="10" t="s">
        <v>72</v>
      </c>
      <c r="B65" s="21" t="s">
        <v>74</v>
      </c>
      <c r="C65" s="18">
        <v>584.1</v>
      </c>
      <c r="D65" s="11">
        <v>584.11</v>
      </c>
      <c r="E65" s="14">
        <f t="shared" si="0"/>
        <v>100.00171203561035</v>
      </c>
    </row>
    <row r="66" spans="1:5" ht="47.25">
      <c r="A66" s="10" t="s">
        <v>75</v>
      </c>
      <c r="B66" s="21" t="s">
        <v>76</v>
      </c>
      <c r="C66" s="18">
        <f>2568+7.81</f>
        <v>2575.81</v>
      </c>
      <c r="D66" s="11">
        <v>2575.8</v>
      </c>
      <c r="E66" s="14">
        <f t="shared" si="0"/>
        <v>99.99961177260747</v>
      </c>
    </row>
    <row r="67" spans="1:5" ht="47.25">
      <c r="A67" s="10" t="s">
        <v>75</v>
      </c>
      <c r="B67" s="21" t="s">
        <v>77</v>
      </c>
      <c r="C67" s="18">
        <v>580</v>
      </c>
      <c r="D67" s="11">
        <v>580</v>
      </c>
      <c r="E67" s="14">
        <f t="shared" si="0"/>
        <v>100</v>
      </c>
    </row>
    <row r="68" spans="1:5" ht="110.25">
      <c r="A68" s="10" t="s">
        <v>78</v>
      </c>
      <c r="B68" s="21" t="s">
        <v>79</v>
      </c>
      <c r="C68" s="11">
        <v>10367.64</v>
      </c>
      <c r="D68" s="11">
        <v>10367.64</v>
      </c>
      <c r="E68" s="14">
        <f t="shared" si="0"/>
        <v>100</v>
      </c>
    </row>
    <row r="69" spans="1:5" ht="110.25">
      <c r="A69" s="10" t="s">
        <v>78</v>
      </c>
      <c r="B69" s="21" t="s">
        <v>80</v>
      </c>
      <c r="C69" s="11">
        <f>1100+293.86</f>
        <v>1393.8600000000001</v>
      </c>
      <c r="D69" s="11">
        <v>1393.8</v>
      </c>
      <c r="E69" s="14">
        <f t="shared" si="0"/>
        <v>99.99569540699925</v>
      </c>
    </row>
    <row r="70" spans="1:5" ht="141.75">
      <c r="A70" s="10" t="s">
        <v>81</v>
      </c>
      <c r="B70" s="21" t="s">
        <v>82</v>
      </c>
      <c r="C70" s="18">
        <v>15700</v>
      </c>
      <c r="D70" s="11">
        <v>5164.1</v>
      </c>
      <c r="E70" s="14">
        <f t="shared" si="0"/>
        <v>32.892356687898086</v>
      </c>
    </row>
    <row r="71" spans="1:5" ht="141.75">
      <c r="A71" s="10" t="s">
        <v>81</v>
      </c>
      <c r="B71" s="21" t="s">
        <v>83</v>
      </c>
      <c r="C71" s="18">
        <v>300</v>
      </c>
      <c r="D71" s="11">
        <v>300</v>
      </c>
      <c r="E71" s="14">
        <f t="shared" si="0"/>
        <v>100</v>
      </c>
    </row>
    <row r="72" spans="1:5" ht="47.25">
      <c r="A72" s="10" t="s">
        <v>84</v>
      </c>
      <c r="B72" s="21" t="s">
        <v>85</v>
      </c>
      <c r="C72" s="18">
        <v>2511.6</v>
      </c>
      <c r="D72" s="11">
        <v>2511.6</v>
      </c>
      <c r="E72" s="14">
        <f t="shared" si="0"/>
        <v>100</v>
      </c>
    </row>
    <row r="73" spans="1:5" ht="47.25">
      <c r="A73" s="10" t="s">
        <v>86</v>
      </c>
      <c r="B73" s="21" t="s">
        <v>87</v>
      </c>
      <c r="C73" s="18">
        <f>6093.5-4713.5</f>
        <v>1380</v>
      </c>
      <c r="D73" s="11">
        <v>1380</v>
      </c>
      <c r="E73" s="14">
        <f t="shared" si="0"/>
        <v>100</v>
      </c>
    </row>
    <row r="74" spans="1:5" ht="94.5">
      <c r="A74" s="10" t="s">
        <v>88</v>
      </c>
      <c r="B74" s="21" t="s">
        <v>89</v>
      </c>
      <c r="C74" s="18">
        <f>200+5</f>
        <v>205</v>
      </c>
      <c r="D74" s="11">
        <v>195.75</v>
      </c>
      <c r="E74" s="14">
        <f t="shared" si="0"/>
        <v>95.48780487804878</v>
      </c>
    </row>
    <row r="75" spans="1:5" ht="94.5">
      <c r="A75" s="10" t="s">
        <v>88</v>
      </c>
      <c r="B75" s="21" t="s">
        <v>90</v>
      </c>
      <c r="C75" s="18">
        <v>54.04</v>
      </c>
      <c r="D75" s="11">
        <v>48.1</v>
      </c>
      <c r="E75" s="14">
        <f t="shared" si="0"/>
        <v>89.00814211695041</v>
      </c>
    </row>
    <row r="76" spans="1:5" ht="63">
      <c r="A76" s="10" t="s">
        <v>86</v>
      </c>
      <c r="B76" s="22" t="s">
        <v>91</v>
      </c>
      <c r="C76" s="18">
        <v>1620</v>
      </c>
      <c r="D76" s="11">
        <v>1620</v>
      </c>
      <c r="E76" s="14">
        <f aca="true" t="shared" si="1" ref="E76:E82">D76/C76*100</f>
        <v>100</v>
      </c>
    </row>
    <row r="77" spans="1:5" ht="78.75">
      <c r="A77" s="10" t="s">
        <v>60</v>
      </c>
      <c r="B77" s="22" t="s">
        <v>92</v>
      </c>
      <c r="C77" s="18">
        <f>2000-600</f>
        <v>1400</v>
      </c>
      <c r="D77" s="11">
        <v>1347.51</v>
      </c>
      <c r="E77" s="14">
        <f t="shared" si="1"/>
        <v>96.2507142857143</v>
      </c>
    </row>
    <row r="78" spans="1:5" ht="78.75">
      <c r="A78" s="10" t="s">
        <v>84</v>
      </c>
      <c r="B78" s="19" t="s">
        <v>93</v>
      </c>
      <c r="C78" s="10">
        <v>1894.73</v>
      </c>
      <c r="D78" s="11">
        <v>1894.73</v>
      </c>
      <c r="E78" s="14">
        <f t="shared" si="1"/>
        <v>100</v>
      </c>
    </row>
    <row r="79" spans="1:5" ht="78.75">
      <c r="A79" s="16" t="s">
        <v>94</v>
      </c>
      <c r="B79" s="17" t="s">
        <v>95</v>
      </c>
      <c r="C79" s="10">
        <v>1040.87</v>
      </c>
      <c r="D79" s="11">
        <v>1040.87</v>
      </c>
      <c r="E79" s="14">
        <f t="shared" si="1"/>
        <v>100</v>
      </c>
    </row>
    <row r="80" spans="1:5" ht="110.25">
      <c r="A80" s="24" t="s">
        <v>103</v>
      </c>
      <c r="B80" s="25" t="s">
        <v>104</v>
      </c>
      <c r="C80" s="26"/>
      <c r="D80" s="27">
        <v>1232.18</v>
      </c>
      <c r="E80" s="23">
        <v>0</v>
      </c>
    </row>
    <row r="81" spans="1:5" ht="78.75">
      <c r="A81" s="24" t="s">
        <v>105</v>
      </c>
      <c r="B81" s="25" t="s">
        <v>106</v>
      </c>
      <c r="C81" s="26"/>
      <c r="D81" s="27">
        <v>-5047.42</v>
      </c>
      <c r="E81" s="23">
        <v>0</v>
      </c>
    </row>
    <row r="82" spans="1:5" ht="12.75">
      <c r="A82" s="31" t="s">
        <v>96</v>
      </c>
      <c r="B82" s="32"/>
      <c r="C82" s="28">
        <f>C14+C51+C18+C80+C81</f>
        <v>421394.38999999996</v>
      </c>
      <c r="D82" s="28">
        <f>D14+D51+D18+D80+D81</f>
        <v>389508.4</v>
      </c>
      <c r="E82" s="14">
        <f t="shared" si="1"/>
        <v>92.43321915130386</v>
      </c>
    </row>
  </sheetData>
  <sheetProtection/>
  <mergeCells count="8">
    <mergeCell ref="B3:E3"/>
    <mergeCell ref="B4:E4"/>
    <mergeCell ref="B5:E5"/>
    <mergeCell ref="B6:E6"/>
    <mergeCell ref="A82:B82"/>
    <mergeCell ref="A10:E10"/>
    <mergeCell ref="B7:E7"/>
    <mergeCell ref="B8:E8"/>
  </mergeCells>
  <printOptions/>
  <pageMargins left="0.3" right="0.3" top="0.18" bottom="0.39" header="0.1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2015-03-18T13:24:50Z</cp:lastPrinted>
  <dcterms:created xsi:type="dcterms:W3CDTF">1996-10-08T23:32:33Z</dcterms:created>
  <dcterms:modified xsi:type="dcterms:W3CDTF">2015-06-23T13:18:41Z</dcterms:modified>
  <cp:category/>
  <cp:version/>
  <cp:contentType/>
  <cp:contentStatus/>
</cp:coreProperties>
</file>